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G:\Csengőd\2019. évi költségvetés tervezése\"/>
    </mc:Choice>
  </mc:AlternateContent>
  <xr:revisionPtr revIDLastSave="0" documentId="13_ncr:1_{1E902B94-10A1-436E-8393-A85DD3C2B414}" xr6:coauthVersionLast="40" xr6:coauthVersionMax="40" xr10:uidLastSave="{00000000-0000-0000-0000-000000000000}"/>
  <bookViews>
    <workbookView xWindow="7950" yWindow="4650" windowWidth="16395" windowHeight="1095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16" i="1"/>
  <c r="C15" i="1"/>
  <c r="D18" i="1"/>
  <c r="D19" i="1"/>
  <c r="D21" i="1"/>
  <c r="D22" i="1"/>
  <c r="D24" i="1"/>
  <c r="C23" i="1"/>
  <c r="C20" i="1"/>
  <c r="D20" i="1" s="1"/>
  <c r="B23" i="1"/>
  <c r="B17" i="1" s="1"/>
  <c r="D17" i="1" s="1"/>
  <c r="B16" i="1"/>
  <c r="B15" i="1"/>
  <c r="D11" i="1"/>
  <c r="D4" i="1"/>
  <c r="D5" i="1"/>
  <c r="D6" i="1"/>
  <c r="D7" i="1"/>
  <c r="D8" i="1"/>
  <c r="D9" i="1"/>
  <c r="D10" i="1"/>
  <c r="D12" i="1"/>
  <c r="D13" i="1"/>
  <c r="D25" i="1"/>
  <c r="D3" i="1"/>
  <c r="D15" i="1" l="1"/>
  <c r="D16" i="1"/>
  <c r="D23" i="1"/>
  <c r="B14" i="1"/>
  <c r="B26" i="1" s="1"/>
  <c r="D14" i="1" l="1"/>
  <c r="D26" i="1"/>
</calcChain>
</file>

<file path=xl/sharedStrings.xml><?xml version="1.0" encoding="utf-8"?>
<sst xmlns="http://schemas.openxmlformats.org/spreadsheetml/2006/main" count="27" uniqueCount="27">
  <si>
    <t>Állami támogatás</t>
  </si>
  <si>
    <t>2018.</t>
  </si>
  <si>
    <t>Eltérés</t>
  </si>
  <si>
    <t>- önkormányzati hivatal működésének támogatása</t>
  </si>
  <si>
    <t>- zöldterület-gazdálkodással kapcsolatos feladatok ellátásának támogatása</t>
  </si>
  <si>
    <t>- közvilágítás fenntartásának támogatása</t>
  </si>
  <si>
    <t>- köztemető fenntartásával kapcsolatos feladatok támogatása</t>
  </si>
  <si>
    <t>- közutak fenntartásának támogatása</t>
  </si>
  <si>
    <t>- egyéb önkormányzati feladatok támogatása</t>
  </si>
  <si>
    <t>- lakott külterülettel kapcsolatos feladatok támogatása</t>
  </si>
  <si>
    <t>- szociális étkeztetés</t>
  </si>
  <si>
    <t>- házi segítségnyújtás</t>
  </si>
  <si>
    <t>- időskorúak nappali intézményi ellátása</t>
  </si>
  <si>
    <t>- gyermekétkeztetés, rászoruló gyermekek szünidei étkeztetése</t>
  </si>
  <si>
    <t>Helyi önkormányzatok működésének általános támogatása (B111)</t>
  </si>
  <si>
    <t>Települési önkormányzatok szociális, gyermekjóléti és gyermekétkeztetési feladatainak támogatása (B113)</t>
  </si>
  <si>
    <t>Települési önkormányzatok kulturális feladatainak támogatása (B114)</t>
  </si>
  <si>
    <t>Települési önkormányzatok egyes köznevelési feladatainak támogatása (B112)</t>
  </si>
  <si>
    <t>- I.1. jogcímhez tartozó beszámítás</t>
  </si>
  <si>
    <t>-Polgármesteri illetmény támogatása</t>
  </si>
  <si>
    <t>- óvodapedagógusok és a nevelő munkát közvetlenül segítők bértámogatása</t>
  </si>
  <si>
    <t>- óvodaműködtetési támogatás</t>
  </si>
  <si>
    <t>- családsegítés és gyermekjóléti szolgálat</t>
  </si>
  <si>
    <t>- tanyagondnoki szolgáltatás</t>
  </si>
  <si>
    <t>- települési önkormányzatok szociális feladatainak egyéb támogatása</t>
  </si>
  <si>
    <t>Nem közművel összegyűjtött háztartási szennyvíz ártalmatlanítása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</si>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</sst>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H_U_F_-;\-* #,##0\ _H_U_F_-;_-* &quot;-&quot;\ _H_U_F_-;_-@_-"/>
  </numFmts>
  <fonts count="5" x14ac:knownFonts="1">
    <font>
      <sz val="11"/>
      <color theme="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3" fontId="1" fillId="4" borderId="5" xfId="0" quotePrefix="1" applyNumberFormat="1" applyFont="1" applyFill="1" applyBorder="1" applyAlignment="1">
      <alignment horizontal="left" vertical="center" indent="2"/>
    </xf>
    <xf numFmtId="3" fontId="1" fillId="4" borderId="1" xfId="0" applyNumberFormat="1" applyFont="1" applyFill="1" applyBorder="1" applyAlignment="1">
      <alignment horizontal="right" vertical="center"/>
    </xf>
    <xf numFmtId="3" fontId="1" fillId="4" borderId="5" xfId="0" quotePrefix="1" applyNumberFormat="1" applyFont="1" applyFill="1" applyBorder="1" applyAlignment="1">
      <alignment horizontal="left" vertical="center" wrapText="1" indent="2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/>
    <xf numFmtId="164" fontId="3" fillId="5" borderId="8" xfId="0" applyNumberFormat="1" applyFont="1" applyFill="1" applyBorder="1"/>
    <xf numFmtId="164" fontId="3" fillId="5" borderId="9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topLeftCell="A19" workbookViewId="0">
      <selection activeCell="B10" sqref="B10"/>
    </sheetView>
  </sheetViews>
  <sheetFormatPr defaultRowHeight="15" x14ac:dyDescent="0.25"/>
  <cols>
    <col min="1" max="1" width="52.140625" style="1" customWidth="1"/>
    <col min="2" max="2" width="18.7109375" customWidth="1"/>
    <col min="3" max="3" width="19.7109375" customWidth="1"/>
    <col min="4" max="4" width="20.28515625" customWidth="1"/>
  </cols>
  <sheetData>
    <row r="1" spans="1:4" x14ac:dyDescent="0.25">
      <c r="A1" s="19" t="s">
        <v>0</v>
      </c>
      <c r="B1" s="20"/>
      <c r="C1" s="20"/>
      <c r="D1" s="21"/>
    </row>
    <row r="2" spans="1:4" x14ac:dyDescent="0.25">
      <c r="A2" s="5"/>
      <c r="B2" s="6" t="s">
        <v>1</v>
      </c>
      <c r="C2" s="6">
        <v>2019</v>
      </c>
      <c r="D2" s="7" t="s">
        <v>2</v>
      </c>
    </row>
    <row r="3" spans="1:4" ht="28.5" x14ac:dyDescent="0.25">
      <c r="A3" s="8" t="s">
        <v>14</v>
      </c>
      <c r="B3" s="9">
        <v>93537138</v>
      </c>
      <c r="C3" s="10">
        <v>83641481</v>
      </c>
      <c r="D3" s="11">
        <f>C3-B3</f>
        <v>-9895657</v>
      </c>
    </row>
    <row r="4" spans="1:4" x14ac:dyDescent="0.25">
      <c r="A4" s="2" t="s">
        <v>3</v>
      </c>
      <c r="B4" s="14">
        <v>28854000</v>
      </c>
      <c r="C4" s="3">
        <v>28899800</v>
      </c>
      <c r="D4" s="11">
        <f t="shared" ref="D4:D13" si="0">C4-B4</f>
        <v>45800</v>
      </c>
    </row>
    <row r="5" spans="1:4" ht="30" x14ac:dyDescent="0.25">
      <c r="A5" s="4" t="s">
        <v>4</v>
      </c>
      <c r="B5" s="14">
        <v>3851210</v>
      </c>
      <c r="C5" s="3">
        <v>3851210</v>
      </c>
      <c r="D5" s="11">
        <f t="shared" si="0"/>
        <v>0</v>
      </c>
    </row>
    <row r="6" spans="1:4" x14ac:dyDescent="0.25">
      <c r="A6" s="2" t="s">
        <v>5</v>
      </c>
      <c r="B6" s="14">
        <v>20288000</v>
      </c>
      <c r="C6" s="3">
        <v>20288000</v>
      </c>
      <c r="D6" s="11">
        <f t="shared" si="0"/>
        <v>0</v>
      </c>
    </row>
    <row r="7" spans="1:4" x14ac:dyDescent="0.25">
      <c r="A7" s="2" t="s">
        <v>6</v>
      </c>
      <c r="B7" s="14">
        <v>100000</v>
      </c>
      <c r="C7" s="3">
        <v>100000</v>
      </c>
      <c r="D7" s="11">
        <f t="shared" si="0"/>
        <v>0</v>
      </c>
    </row>
    <row r="8" spans="1:4" x14ac:dyDescent="0.25">
      <c r="A8" s="2" t="s">
        <v>7</v>
      </c>
      <c r="B8" s="14">
        <v>3325550</v>
      </c>
      <c r="C8" s="3">
        <v>3325550</v>
      </c>
      <c r="D8" s="11">
        <f t="shared" si="0"/>
        <v>0</v>
      </c>
    </row>
    <row r="9" spans="1:4" x14ac:dyDescent="0.25">
      <c r="A9" s="2" t="s">
        <v>8</v>
      </c>
      <c r="B9" s="14">
        <v>6000000</v>
      </c>
      <c r="C9" s="3">
        <v>6000000</v>
      </c>
      <c r="D9" s="11">
        <f t="shared" si="0"/>
        <v>0</v>
      </c>
    </row>
    <row r="10" spans="1:4" x14ac:dyDescent="0.25">
      <c r="A10" s="2" t="s">
        <v>9</v>
      </c>
      <c r="B10" s="14">
        <v>1285200</v>
      </c>
      <c r="C10" s="3">
        <v>1208700</v>
      </c>
      <c r="D10" s="11">
        <f t="shared" si="0"/>
        <v>-76500</v>
      </c>
    </row>
    <row r="11" spans="1:4" ht="30" x14ac:dyDescent="0.25">
      <c r="A11" s="4" t="s">
        <v>25</v>
      </c>
      <c r="B11" s="14">
        <v>50000</v>
      </c>
      <c r="C11" s="3">
        <v>0</v>
      </c>
      <c r="D11" s="11">
        <f t="shared" si="0"/>
        <v>-50000</v>
      </c>
    </row>
    <row r="12" spans="1:4" x14ac:dyDescent="0.25">
      <c r="A12" s="2" t="s">
        <v>18</v>
      </c>
      <c r="B12" s="14">
        <v>28666782</v>
      </c>
      <c r="C12" s="3">
        <v>18995821</v>
      </c>
      <c r="D12" s="11">
        <f t="shared" si="0"/>
        <v>-9670961</v>
      </c>
    </row>
    <row r="13" spans="1:4" x14ac:dyDescent="0.25">
      <c r="A13" s="2" t="s">
        <v>19</v>
      </c>
      <c r="B13" s="14">
        <v>1041000</v>
      </c>
      <c r="C13" s="3">
        <v>972400</v>
      </c>
      <c r="D13" s="11">
        <f t="shared" si="0"/>
        <v>-68600</v>
      </c>
    </row>
    <row r="14" spans="1:4" ht="28.5" x14ac:dyDescent="0.25">
      <c r="A14" s="8" t="s">
        <v>17</v>
      </c>
      <c r="B14" s="10">
        <f>B15+B16</f>
        <v>48279133</v>
      </c>
      <c r="C14" s="10">
        <v>54519116</v>
      </c>
      <c r="D14" s="12">
        <f>C14-B14</f>
        <v>6239983</v>
      </c>
    </row>
    <row r="15" spans="1:4" ht="30" x14ac:dyDescent="0.25">
      <c r="A15" s="4" t="s">
        <v>20</v>
      </c>
      <c r="B15" s="15">
        <f>20622000+5880000+11784000+3675000</f>
        <v>41961000</v>
      </c>
      <c r="C15" s="3">
        <f>24771833+7350000+10345883+3675000</f>
        <v>46142716</v>
      </c>
      <c r="D15" s="12">
        <f>C15-B15</f>
        <v>4181716</v>
      </c>
    </row>
    <row r="16" spans="1:4" x14ac:dyDescent="0.25">
      <c r="A16" s="2" t="s">
        <v>21</v>
      </c>
      <c r="B16" s="15">
        <f>4030533+2287600</f>
        <v>6318133</v>
      </c>
      <c r="C16" s="3">
        <f>5973867+2402533</f>
        <v>8376400</v>
      </c>
      <c r="D16" s="12">
        <f>C16-B16</f>
        <v>2058267</v>
      </c>
    </row>
    <row r="17" spans="1:4" ht="42.75" x14ac:dyDescent="0.25">
      <c r="A17" s="8" t="s">
        <v>15</v>
      </c>
      <c r="B17" s="10">
        <f>SUM(B18:B24)</f>
        <v>58605269</v>
      </c>
      <c r="C17" s="10">
        <v>57143564</v>
      </c>
      <c r="D17" s="12">
        <f t="shared" ref="D17:D25" si="1">C17-B17</f>
        <v>-1461705</v>
      </c>
    </row>
    <row r="18" spans="1:4" x14ac:dyDescent="0.25">
      <c r="A18" s="2" t="s">
        <v>22</v>
      </c>
      <c r="B18" s="15">
        <v>3400000</v>
      </c>
      <c r="C18" s="3">
        <v>3400000</v>
      </c>
      <c r="D18" s="12">
        <f t="shared" si="1"/>
        <v>0</v>
      </c>
    </row>
    <row r="19" spans="1:4" x14ac:dyDescent="0.25">
      <c r="A19" s="2" t="s">
        <v>10</v>
      </c>
      <c r="B19" s="15">
        <v>2491200</v>
      </c>
      <c r="C19" s="3">
        <v>2768000</v>
      </c>
      <c r="D19" s="12">
        <f t="shared" si="1"/>
        <v>276800</v>
      </c>
    </row>
    <row r="20" spans="1:4" x14ac:dyDescent="0.25">
      <c r="A20" s="2" t="s">
        <v>11</v>
      </c>
      <c r="B20" s="15">
        <v>1675000</v>
      </c>
      <c r="C20" s="3">
        <f>25000+1650000</f>
        <v>1675000</v>
      </c>
      <c r="D20" s="12">
        <f t="shared" si="1"/>
        <v>0</v>
      </c>
    </row>
    <row r="21" spans="1:4" x14ac:dyDescent="0.25">
      <c r="A21" s="2" t="s">
        <v>23</v>
      </c>
      <c r="B21" s="15">
        <v>6200000</v>
      </c>
      <c r="C21" s="3">
        <v>6200000</v>
      </c>
      <c r="D21" s="12">
        <f t="shared" si="1"/>
        <v>0</v>
      </c>
    </row>
    <row r="22" spans="1:4" x14ac:dyDescent="0.25">
      <c r="A22" s="2" t="s">
        <v>12</v>
      </c>
      <c r="B22" s="15">
        <v>2071000</v>
      </c>
      <c r="C22" s="3">
        <v>2180000</v>
      </c>
      <c r="D22" s="12">
        <f t="shared" si="1"/>
        <v>109000</v>
      </c>
    </row>
    <row r="23" spans="1:4" x14ac:dyDescent="0.25">
      <c r="A23" s="2" t="s">
        <v>13</v>
      </c>
      <c r="B23" s="15">
        <f>10583000+14747029+98040</f>
        <v>25428069</v>
      </c>
      <c r="C23" s="3">
        <f>11077000+14117915+123120</f>
        <v>25318035</v>
      </c>
      <c r="D23" s="12">
        <f t="shared" si="1"/>
        <v>-110034</v>
      </c>
    </row>
    <row r="24" spans="1:4" ht="30" x14ac:dyDescent="0.25">
      <c r="A24" s="4" t="s">
        <v>24</v>
      </c>
      <c r="B24" s="15">
        <v>17340000</v>
      </c>
      <c r="C24" s="3">
        <v>15602529</v>
      </c>
      <c r="D24" s="12">
        <f t="shared" si="1"/>
        <v>-1737471</v>
      </c>
    </row>
    <row r="25" spans="1:4" ht="28.5" x14ac:dyDescent="0.25">
      <c r="A25" s="8" t="s">
        <v>16</v>
      </c>
      <c r="B25" s="10">
        <v>2868237</v>
      </c>
      <c r="C25" s="13">
        <v>2605130</v>
      </c>
      <c r="D25" s="12">
        <f t="shared" si="1"/>
        <v>-263107</v>
      </c>
    </row>
    <row r="26" spans="1:4" ht="15.75" thickBot="1" x14ac:dyDescent="0.3">
      <c r="A26" s="16" t="s">
        <v>26</v>
      </c>
      <c r="B26" s="17">
        <f>B25+B17+B14+B3</f>
        <v>203289777</v>
      </c>
      <c r="C26" s="17">
        <f>C25+C17+C14+C3</f>
        <v>197909291</v>
      </c>
      <c r="D26" s="18">
        <f>SUM(D3:D25)</f>
        <v>-10422469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Boldoczki Krisztina</cp:lastModifiedBy>
  <cp:lastPrinted>2019-02-14T16:52:31Z</cp:lastPrinted>
  <dcterms:created xsi:type="dcterms:W3CDTF">2019-02-11T12:57:20Z</dcterms:created>
  <dcterms:modified xsi:type="dcterms:W3CDTF">2019-02-14T16:56:19Z</dcterms:modified>
</cp:coreProperties>
</file>